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gexaexpertises-my.sharepoint.com/personal/c_grillet_progexa_fr/Documents/"/>
    </mc:Choice>
  </mc:AlternateContent>
  <xr:revisionPtr revIDLastSave="0" documentId="8_{B3DC74FD-0687-6949-9D02-3E8FBC49C246}" xr6:coauthVersionLast="47" xr6:coauthVersionMax="47" xr10:uidLastSave="{00000000-0000-0000-0000-000000000000}"/>
  <bookViews>
    <workbookView xWindow="-120" yWindow="-120" windowWidth="25440" windowHeight="15390" xr2:uid="{4CB46FA0-7AEF-4F1A-8FD8-B0EADD497A40}"/>
  </bookViews>
  <sheets>
    <sheet name="Proportionnalité" sheetId="2" r:id="rId1"/>
    <sheet name="Répartition des sièges collèges" sheetId="1" r:id="rId2"/>
    <sheet name="Feuil6" sheetId="8" r:id="rId3"/>
    <sheet name="Feuil5" sheetId="7" r:id="rId4"/>
    <sheet name="Feuil3" sheetId="5" r:id="rId5"/>
    <sheet name="Feuil2" sheetId="3" r:id="rId6"/>
    <sheet name="Feuil1" sheetId="4" r:id="rId7"/>
    <sheet name="Feuil4" sheetId="6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  <c r="B8" i="1"/>
  <c r="C10" i="1"/>
  <c r="C9" i="1"/>
  <c r="B7" i="3"/>
  <c r="B8" i="3"/>
  <c r="C4" i="3"/>
  <c r="C3" i="3"/>
  <c r="C2" i="3"/>
  <c r="B4" i="2"/>
  <c r="C3" i="2"/>
  <c r="D3" i="2"/>
  <c r="E3" i="2"/>
  <c r="E3" i="3"/>
  <c r="E2" i="3"/>
  <c r="C2" i="2"/>
  <c r="D2" i="2"/>
  <c r="E2" i="2"/>
</calcChain>
</file>

<file path=xl/sharedStrings.xml><?xml version="1.0" encoding="utf-8"?>
<sst xmlns="http://schemas.openxmlformats.org/spreadsheetml/2006/main" count="24" uniqueCount="23">
  <si>
    <t>Total</t>
  </si>
  <si>
    <t>IL y a 4 syndicats représentatifs.</t>
  </si>
  <si>
    <t>OSR</t>
  </si>
  <si>
    <t>AM</t>
  </si>
  <si>
    <t xml:space="preserve">Employés </t>
  </si>
  <si>
    <t>HOMME</t>
  </si>
  <si>
    <t>FEMME</t>
  </si>
  <si>
    <t>TOTAL</t>
  </si>
  <si>
    <t>Nbr</t>
  </si>
  <si>
    <t>%</t>
  </si>
  <si>
    <t>Nbr siège</t>
  </si>
  <si>
    <t>Répartition</t>
  </si>
  <si>
    <t>Répartition avec l'arrondi</t>
  </si>
  <si>
    <t>Quotient</t>
  </si>
  <si>
    <t>Cadre</t>
  </si>
  <si>
    <t xml:space="preserve">Attention, le tableau ne prend pas en compte toutes les exceptions/problématiques comme : </t>
  </si>
  <si>
    <t>- le fait de pouvoir présenter un candidat du sexe ultaminoritaire (quand le résultat est inférieur à 0,5)</t>
  </si>
  <si>
    <t>Nbr élus</t>
  </si>
  <si>
    <t>Nbr salariés</t>
  </si>
  <si>
    <t xml:space="preserve">Pour chaque collège </t>
  </si>
  <si>
    <t>Nbr de postes pour le 1er collège</t>
  </si>
  <si>
    <t>Nbr de postes pour le 2ème collège</t>
  </si>
  <si>
    <t>Les cases en jaune sont modifiables. Ne pas toucher les autres.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</si>
</sst>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1" applyNumberFormat="1" applyFont="1"/>
    <xf numFmtId="0" fontId="2" fillId="0" borderId="0" xfId="0" applyFont="1"/>
    <xf numFmtId="0" fontId="0" fillId="2" borderId="0" xfId="0" applyFill="1"/>
    <xf numFmtId="0" fontId="3" fillId="0" borderId="0" xfId="0" applyFont="1"/>
    <xf numFmtId="0" fontId="4" fillId="0" borderId="0" xfId="0" applyFont="1"/>
    <xf numFmtId="1" fontId="3" fillId="0" borderId="0" xfId="0" applyNumberFormat="1" applyFont="1"/>
    <xf numFmtId="0" fontId="3" fillId="2" borderId="0" xfId="0" applyFont="1" applyFill="1"/>
    <xf numFmtId="164" fontId="3" fillId="0" borderId="0" xfId="1" applyNumberFormat="1" applyFont="1"/>
    <xf numFmtId="9" fontId="3" fillId="0" borderId="0" xfId="1" applyFont="1"/>
    <xf numFmtId="2" fontId="3" fillId="0" borderId="0" xfId="0" applyNumberFormat="1" applyFont="1"/>
    <xf numFmtId="2" fontId="0" fillId="0" borderId="0" xfId="0" applyNumberFormat="1"/>
    <xf numFmtId="0" fontId="0" fillId="0" borderId="0" xfId="0" quotePrefix="1"/>
    <xf numFmtId="0" fontId="3" fillId="0" borderId="0" xfId="0" applyFont="1" applyAlignment="1">
      <alignment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sharedStrings" Target="sharedStrings.xml" /><Relationship Id="rId5" Type="http://schemas.openxmlformats.org/officeDocument/2006/relationships/worksheet" Target="worksheets/sheet5.xml" /><Relationship Id="rId10" Type="http://schemas.openxmlformats.org/officeDocument/2006/relationships/styles" Target="styles.xml" /><Relationship Id="rId4" Type="http://schemas.openxmlformats.org/officeDocument/2006/relationships/worksheet" Target="worksheets/sheet4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61E64-1F2F-4FDA-A5B4-D1BC344C177B}">
  <dimension ref="A1:E12"/>
  <sheetViews>
    <sheetView tabSelected="1" topLeftCell="B1" zoomScale="140" zoomScaleNormal="140" workbookViewId="0">
      <selection activeCell="B6" sqref="B6"/>
    </sheetView>
  </sheetViews>
  <sheetFormatPr defaultColWidth="10.89453125" defaultRowHeight="15" x14ac:dyDescent="0.2"/>
  <cols>
    <col min="4" max="4" width="7.12890625" customWidth="1"/>
  </cols>
  <sheetData>
    <row r="1" spans="1:5" x14ac:dyDescent="0.2">
      <c r="B1" s="2" t="s">
        <v>8</v>
      </c>
      <c r="C1" s="2" t="s">
        <v>9</v>
      </c>
      <c r="D1" s="2" t="s">
        <v>11</v>
      </c>
      <c r="E1" s="2" t="s">
        <v>12</v>
      </c>
    </row>
    <row r="2" spans="1:5" x14ac:dyDescent="0.2">
      <c r="A2" s="2" t="s">
        <v>5</v>
      </c>
      <c r="B2" s="3">
        <v>30.14</v>
      </c>
      <c r="C2" s="1">
        <f>B2/$B$4</f>
        <v>0.30149044713414025</v>
      </c>
      <c r="D2" s="11">
        <f>$B$6*C2</f>
        <v>1.8089426828048416</v>
      </c>
      <c r="E2" s="11">
        <f>ROUND(D2,0)</f>
        <v>2</v>
      </c>
    </row>
    <row r="3" spans="1:5" x14ac:dyDescent="0.2">
      <c r="A3" s="2" t="s">
        <v>6</v>
      </c>
      <c r="B3" s="3">
        <v>69.83</v>
      </c>
      <c r="C3" s="1">
        <f>B3/$B$4</f>
        <v>0.6985095528658597</v>
      </c>
      <c r="D3" s="11">
        <f>$B$6*C3</f>
        <v>4.1910573171951579</v>
      </c>
      <c r="E3" s="11">
        <f>ROUND(D3,0)</f>
        <v>4</v>
      </c>
    </row>
    <row r="4" spans="1:5" x14ac:dyDescent="0.2">
      <c r="A4" s="2" t="s">
        <v>7</v>
      </c>
      <c r="B4">
        <f>B3+B2</f>
        <v>99.97</v>
      </c>
    </row>
    <row r="5" spans="1:5" x14ac:dyDescent="0.2">
      <c r="A5" s="2"/>
    </row>
    <row r="6" spans="1:5" x14ac:dyDescent="0.2">
      <c r="A6" s="2" t="s">
        <v>10</v>
      </c>
      <c r="B6" s="3">
        <v>6</v>
      </c>
    </row>
    <row r="9" spans="1:5" x14ac:dyDescent="0.2">
      <c r="A9" s="3" t="s">
        <v>22</v>
      </c>
    </row>
    <row r="11" spans="1:5" x14ac:dyDescent="0.2">
      <c r="A11" t="s">
        <v>15</v>
      </c>
    </row>
    <row r="12" spans="1:5" x14ac:dyDescent="0.2">
      <c r="A12" s="12" t="s">
        <v>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16110-82E5-4397-B5AE-63D4DFEDF863}">
  <dimension ref="A1:C12"/>
  <sheetViews>
    <sheetView topLeftCell="B1" workbookViewId="0">
      <selection activeCell="E16" sqref="E16"/>
    </sheetView>
  </sheetViews>
  <sheetFormatPr defaultColWidth="13.44921875" defaultRowHeight="15" x14ac:dyDescent="0.2"/>
  <cols>
    <col min="1" max="1" width="24.6171875" style="4" customWidth="1"/>
    <col min="2" max="2" width="20.71484375" style="4" customWidth="1"/>
    <col min="3" max="3" width="10.0859375" style="4" customWidth="1"/>
    <col min="4" max="4" width="9.55078125" style="4" customWidth="1"/>
    <col min="5" max="16384" width="13.44921875" style="4"/>
  </cols>
  <sheetData>
    <row r="1" spans="1:3" x14ac:dyDescent="0.2">
      <c r="A1" s="4" t="s">
        <v>19</v>
      </c>
    </row>
    <row r="3" spans="1:3" x14ac:dyDescent="0.2">
      <c r="A3" s="5" t="s">
        <v>18</v>
      </c>
      <c r="B3" s="4">
        <f>SUM(B5:B7)</f>
        <v>630</v>
      </c>
    </row>
    <row r="4" spans="1:3" x14ac:dyDescent="0.2">
      <c r="A4" s="5" t="s">
        <v>17</v>
      </c>
      <c r="B4" s="7">
        <v>14</v>
      </c>
    </row>
    <row r="5" spans="1:3" x14ac:dyDescent="0.2">
      <c r="A5" s="5" t="s">
        <v>14</v>
      </c>
      <c r="B5" s="7">
        <v>100</v>
      </c>
    </row>
    <row r="6" spans="1:3" x14ac:dyDescent="0.2">
      <c r="A6" s="5" t="s">
        <v>3</v>
      </c>
      <c r="B6" s="7">
        <v>1</v>
      </c>
    </row>
    <row r="7" spans="1:3" x14ac:dyDescent="0.2">
      <c r="A7" s="5" t="s">
        <v>4</v>
      </c>
      <c r="B7" s="7">
        <v>529</v>
      </c>
    </row>
    <row r="8" spans="1:3" x14ac:dyDescent="0.2">
      <c r="A8" s="5" t="s">
        <v>13</v>
      </c>
      <c r="B8" s="6">
        <f>B3/B4</f>
        <v>45</v>
      </c>
    </row>
    <row r="9" spans="1:3" ht="30" x14ac:dyDescent="0.2">
      <c r="B9" s="13" t="s">
        <v>20</v>
      </c>
      <c r="C9" s="10">
        <f>B7/B8</f>
        <v>11.755555555555556</v>
      </c>
    </row>
    <row r="10" spans="1:3" ht="30" x14ac:dyDescent="0.2">
      <c r="B10" s="13" t="s">
        <v>21</v>
      </c>
      <c r="C10" s="10">
        <f>(B6+B5)/B8</f>
        <v>2.2444444444444445</v>
      </c>
    </row>
    <row r="12" spans="1:3" x14ac:dyDescent="0.2">
      <c r="A12" s="7" t="s">
        <v>22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F07D4-88C3-2542-BE26-56AB5B3CEF2A}">
  <dimension ref="A1"/>
  <sheetViews>
    <sheetView zoomScaleNormal="60" zoomScaleSheetLayoutView="100" workbookViewId="0"/>
  </sheetViews>
  <sheetFormatPr defaultRowHeight="1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CC809-608F-6044-A5EA-04974215BD0F}">
  <dimension ref="A1"/>
  <sheetViews>
    <sheetView zoomScaleNormal="60" zoomScaleSheetLayoutView="100" workbookViewId="0"/>
  </sheetViews>
  <sheetFormatPr defaultRowHeight="1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C8265-AC5D-7F4F-856A-B48263697835}">
  <dimension ref="A1"/>
  <sheetViews>
    <sheetView zoomScaleNormal="60" zoomScaleSheetLayoutView="100" workbookViewId="0"/>
  </sheetViews>
  <sheetFormatPr defaultRowHeight="1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655BB-C3CC-417A-95B5-95C5A8212871}">
  <dimension ref="A1:E9"/>
  <sheetViews>
    <sheetView workbookViewId="0">
      <selection sqref="A1:E9"/>
    </sheetView>
  </sheetViews>
  <sheetFormatPr defaultColWidth="10.76171875" defaultRowHeight="15" x14ac:dyDescent="0.2"/>
  <sheetData>
    <row r="1" spans="1:5" x14ac:dyDescent="0.2">
      <c r="A1" s="4"/>
      <c r="B1" s="4"/>
      <c r="C1" s="4"/>
      <c r="D1" s="4"/>
      <c r="E1" s="4"/>
    </row>
    <row r="2" spans="1:5" x14ac:dyDescent="0.2">
      <c r="A2" s="4">
        <v>1</v>
      </c>
      <c r="B2" s="4">
        <v>102</v>
      </c>
      <c r="C2" s="8">
        <f>B2/$B$7</f>
        <v>0.56353591160220995</v>
      </c>
      <c r="D2" s="4"/>
      <c r="E2" s="9">
        <f>B2/B8</f>
        <v>0.58285714285714285</v>
      </c>
    </row>
    <row r="3" spans="1:5" x14ac:dyDescent="0.2">
      <c r="A3" s="4">
        <v>2</v>
      </c>
      <c r="B3" s="4">
        <v>73</v>
      </c>
      <c r="C3" s="8">
        <f>B3/$B$7</f>
        <v>0.40331491712707185</v>
      </c>
      <c r="D3" s="4"/>
      <c r="E3" s="9">
        <f>B3/B8</f>
        <v>0.41714285714285715</v>
      </c>
    </row>
    <row r="4" spans="1:5" x14ac:dyDescent="0.2">
      <c r="A4" s="4">
        <v>3</v>
      </c>
      <c r="B4" s="4">
        <v>6</v>
      </c>
      <c r="C4" s="8">
        <f>B4/$B$7</f>
        <v>3.3149171270718231E-2</v>
      </c>
      <c r="D4" s="4"/>
      <c r="E4" s="4"/>
    </row>
    <row r="5" spans="1:5" x14ac:dyDescent="0.2">
      <c r="A5" s="4"/>
      <c r="B5" s="4"/>
      <c r="C5" s="8"/>
      <c r="D5" s="4"/>
      <c r="E5" s="4"/>
    </row>
    <row r="6" spans="1:5" x14ac:dyDescent="0.2">
      <c r="A6" s="4"/>
      <c r="B6" s="4"/>
      <c r="C6" s="4"/>
      <c r="D6" s="4"/>
      <c r="E6" s="4"/>
    </row>
    <row r="7" spans="1:5" x14ac:dyDescent="0.2">
      <c r="A7" s="4" t="s">
        <v>0</v>
      </c>
      <c r="B7" s="4">
        <f>SUM(B2:B4)</f>
        <v>181</v>
      </c>
      <c r="C7" s="4"/>
      <c r="D7" s="4"/>
      <c r="E7" s="4"/>
    </row>
    <row r="8" spans="1:5" x14ac:dyDescent="0.2">
      <c r="A8" s="4" t="s">
        <v>2</v>
      </c>
      <c r="B8" s="4">
        <f>B7-B4</f>
        <v>175</v>
      </c>
      <c r="C8" s="4"/>
      <c r="D8" s="4"/>
      <c r="E8" s="4"/>
    </row>
    <row r="9" spans="1:5" x14ac:dyDescent="0.2">
      <c r="A9" s="4"/>
      <c r="B9" s="4" t="s">
        <v>1</v>
      </c>
      <c r="C9" s="4"/>
      <c r="D9" s="4"/>
      <c r="E9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5AB68-AE91-4B4A-A42B-27DD7BE6F296}">
  <dimension ref="A1"/>
  <sheetViews>
    <sheetView zoomScaleNormal="60" zoomScaleSheetLayoutView="100" workbookViewId="0"/>
  </sheetViews>
  <sheetFormatPr defaultRowHeight="1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41E06-0A1F-5248-B3A4-4439917A5483}">
  <dimension ref="A1"/>
  <sheetViews>
    <sheetView zoomScaleNormal="60" zoomScaleSheetLayoutView="100"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Proportionnalité</vt:lpstr>
      <vt:lpstr>Répartition des sièges collèges</vt:lpstr>
      <vt:lpstr>Feuil6</vt:lpstr>
      <vt:lpstr>Feuil5</vt:lpstr>
      <vt:lpstr>Feuil3</vt:lpstr>
      <vt:lpstr>Feuil2</vt:lpstr>
      <vt:lpstr>Feuil1</vt:lpstr>
      <vt:lpstr>Feuil4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Corentin GRILLET</dc:creator>
  <cp:lastModifiedBy>Corentin Grillet - Progexa</cp:lastModifiedBy>
  <dcterms:created xsi:type="dcterms:W3CDTF">2022-06-17T08:22:01Z</dcterms:created>
  <dcterms:modified xsi:type="dcterms:W3CDTF">2022-10-20T09:37:14Z</dcterms:modified>
</cp:coreProperties>
</file>